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69F99B54-E334-4B22-A36A-CACA1CD88D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 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K10" i="2"/>
  <c r="K7" i="2"/>
  <c r="E7" i="2"/>
  <c r="J7" i="2" l="1"/>
  <c r="N10" i="2"/>
  <c r="M10" i="2"/>
  <c r="L10" i="2"/>
  <c r="AS7" i="2"/>
  <c r="AQ7" i="2"/>
  <c r="AP7" i="2"/>
  <c r="AO7" i="2"/>
  <c r="AN7" i="2"/>
  <c r="AM7" i="2"/>
  <c r="AG7" i="2"/>
  <c r="K12" i="2" s="1"/>
  <c r="AE7" i="2"/>
  <c r="AD7" i="2"/>
  <c r="H12" i="2" s="1"/>
  <c r="AC7" i="2"/>
  <c r="G12" i="2" s="1"/>
  <c r="AB7" i="2"/>
  <c r="F12" i="2" s="1"/>
  <c r="AA7" i="2"/>
  <c r="E12" i="2" s="1"/>
  <c r="W7" i="2"/>
  <c r="K11" i="2" s="1"/>
  <c r="U7" i="2"/>
  <c r="T7" i="2"/>
  <c r="S7" i="2"/>
  <c r="R7" i="2"/>
  <c r="Q7" i="2"/>
  <c r="I7" i="2"/>
  <c r="I11" i="2" s="1"/>
  <c r="H7" i="2"/>
  <c r="G7" i="2"/>
  <c r="G11" i="2" s="1"/>
  <c r="G13" i="2" s="1"/>
  <c r="F7" i="2"/>
  <c r="E11" i="2"/>
  <c r="E13" i="2" s="1"/>
  <c r="O11" i="2" l="1"/>
  <c r="K13" i="2"/>
  <c r="J13" i="2" s="1"/>
  <c r="F11" i="2"/>
  <c r="F13" i="2" s="1"/>
  <c r="H11" i="2"/>
  <c r="I12" i="2"/>
  <c r="I13" i="2" s="1"/>
  <c r="L11" i="2" l="1"/>
  <c r="N11" i="2"/>
  <c r="H13" i="2"/>
  <c r="M13" i="2" s="1"/>
  <c r="M11" i="2"/>
  <c r="L13" i="2"/>
  <c r="O13" i="2"/>
  <c r="N13" i="2" l="1"/>
  <c r="D10" i="1"/>
</calcChain>
</file>

<file path=xl/sharedStrings.xml><?xml version="1.0" encoding="utf-8"?>
<sst xmlns="http://schemas.openxmlformats.org/spreadsheetml/2006/main" count="157" uniqueCount="70">
  <si>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</si>
  <si>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</si>
  <si>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</si>
  <si>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</si>
  <si>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</si>
  <si>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</si>
  <si>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</si>
  <si>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</si>
  <si>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</si>
  <si>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</si>
  <si>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</si>
  <si>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</si>
  <si>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</si>
  <si>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</si>
  <si>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</si>
  <si>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</si>
  <si>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</si>
  <si>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</si>
  <si>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</si>
  <si>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</si>
  <si>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</si>
  <si>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</si>
  <si>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</si>
  <si>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</si>
  <si>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</si>
  <si>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</si>
  <si>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</si>
  <si>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</si>
  <si>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</si>
  <si>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</si>
  <si>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</si>
  <si>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</si>
  <si>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</si>
  <si>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</si>
  <si>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</si>
  <si>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</si>
  <si>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</si>
  <si>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Lippo</t>
  </si>
  <si>
    <t>Anne-Mari Aalto</t>
  </si>
  <si>
    <t>1.6.1982</t>
  </si>
  <si>
    <t>ykköspesis</t>
  </si>
  <si>
    <t>SiKi</t>
  </si>
  <si>
    <t>Seurat</t>
  </si>
  <si>
    <t>9.</t>
  </si>
  <si>
    <t>11.</t>
  </si>
  <si>
    <t>31.05. 2002  TyTe - Lippo  1-2  (5-0, 1-2, 0-1)</t>
  </si>
  <si>
    <t xml:space="preserve">  19 v 11 kk 30 pv</t>
  </si>
  <si>
    <t>4.  ottelu</t>
  </si>
  <si>
    <t>19.06. 2002  Lippo - PeTo  0-1  (4-4, 3-6)</t>
  </si>
  <si>
    <t xml:space="preserve">  20 v   0 kk 18 pv</t>
  </si>
  <si>
    <t>15.  ottelu</t>
  </si>
  <si>
    <t>18.06. 2003  Lippo - Fera  0-2  (2-5, 0-6)</t>
  </si>
  <si>
    <t xml:space="preserve">  20 v   0 kk 17 pv</t>
  </si>
  <si>
    <t>SiKi = Simon Kiri  (1926)</t>
  </si>
  <si>
    <t>Lippo = Oulun Lippo  (1955)</t>
  </si>
  <si>
    <t>Lyöty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</si>
  <si>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</si>
  <si>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</si>
  <si>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</si>
  <si>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</si>
  <si>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</si>
  <si>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</si>
  <si>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</si>
  <si>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8.</t>
  </si>
  <si>
    <t>YHTEENSÄ</t>
  </si>
  <si>
    <t>KAIKKI OTTELUT</t>
  </si>
  <si>
    <t>7.</t>
  </si>
  <si>
    <t>ka/l+t</t>
  </si>
  <si>
    <t>ka/kl</t>
  </si>
  <si>
    <t>Kiri-Siskot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</si>
</sst>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5" fontId="1" fillId="3" borderId="3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12.42578125" style="63" customWidth="1"/>
    <col min="5" max="12" width="5.7109375" style="63" customWidth="1"/>
    <col min="13" max="13" width="6.28515625" style="63" customWidth="1"/>
    <col min="14" max="14" width="8.42578125" style="63" customWidth="1"/>
    <col min="15" max="15" width="0.5703125" style="63" customWidth="1"/>
    <col min="16" max="23" width="5.7109375" style="63" customWidth="1"/>
    <col min="24" max="31" width="5.7109375" style="24" customWidth="1"/>
    <col min="32" max="32" width="29.140625" style="24" customWidth="1"/>
    <col min="33" max="33" width="18" style="24" customWidth="1"/>
    <col min="34" max="16384" width="9.140625" style="24"/>
  </cols>
  <sheetData>
    <row r="1" spans="1:37" s="8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1999</v>
      </c>
      <c r="C4" s="25" t="s">
        <v>63</v>
      </c>
      <c r="D4" s="26" t="s">
        <v>69</v>
      </c>
      <c r="E4" s="25"/>
      <c r="F4" s="27" t="s">
        <v>40</v>
      </c>
      <c r="G4" s="65"/>
      <c r="H4" s="64"/>
      <c r="I4" s="25"/>
      <c r="J4" s="25"/>
      <c r="K4" s="25"/>
      <c r="L4" s="25"/>
      <c r="M4" s="25"/>
      <c r="N4" s="28"/>
      <c r="O4" s="23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31"/>
      <c r="AC4" s="29"/>
      <c r="AD4" s="29"/>
      <c r="AE4" s="29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2000</v>
      </c>
      <c r="C5" s="25" t="s">
        <v>66</v>
      </c>
      <c r="D5" s="26" t="s">
        <v>41</v>
      </c>
      <c r="E5" s="25"/>
      <c r="F5" s="27" t="s">
        <v>40</v>
      </c>
      <c r="G5" s="65"/>
      <c r="H5" s="64"/>
      <c r="I5" s="25"/>
      <c r="J5" s="25"/>
      <c r="K5" s="25"/>
      <c r="L5" s="25"/>
      <c r="M5" s="25"/>
      <c r="N5" s="28"/>
      <c r="O5" s="23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31"/>
      <c r="AC5" s="29"/>
      <c r="AD5" s="29"/>
      <c r="AE5" s="29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2001</v>
      </c>
      <c r="C6" s="25" t="s">
        <v>63</v>
      </c>
      <c r="D6" s="26" t="s">
        <v>41</v>
      </c>
      <c r="E6" s="25"/>
      <c r="F6" s="27" t="s">
        <v>40</v>
      </c>
      <c r="G6" s="65"/>
      <c r="H6" s="64"/>
      <c r="I6" s="25"/>
      <c r="J6" s="25"/>
      <c r="K6" s="25"/>
      <c r="L6" s="25"/>
      <c r="M6" s="25"/>
      <c r="N6" s="28"/>
      <c r="O6" s="23"/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31"/>
      <c r="AC6" s="29"/>
      <c r="AD6" s="29"/>
      <c r="AE6" s="29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9">
        <v>2002</v>
      </c>
      <c r="C7" s="29" t="s">
        <v>43</v>
      </c>
      <c r="D7" s="32" t="s">
        <v>37</v>
      </c>
      <c r="E7" s="29">
        <v>6</v>
      </c>
      <c r="F7" s="29">
        <v>0</v>
      </c>
      <c r="G7" s="29">
        <v>0</v>
      </c>
      <c r="H7" s="29">
        <v>1</v>
      </c>
      <c r="I7" s="29">
        <v>6</v>
      </c>
      <c r="J7" s="29">
        <v>5</v>
      </c>
      <c r="K7" s="29">
        <v>1</v>
      </c>
      <c r="L7" s="29">
        <v>0</v>
      </c>
      <c r="M7" s="29">
        <v>0</v>
      </c>
      <c r="N7" s="33">
        <v>0.5</v>
      </c>
      <c r="O7" s="23"/>
      <c r="P7" s="29"/>
      <c r="Q7" s="29"/>
      <c r="R7" s="29"/>
      <c r="S7" s="29"/>
      <c r="T7" s="29"/>
      <c r="U7" s="30"/>
      <c r="V7" s="30"/>
      <c r="W7" s="30"/>
      <c r="X7" s="30"/>
      <c r="Y7" s="30"/>
      <c r="Z7" s="29"/>
      <c r="AA7" s="29"/>
      <c r="AB7" s="31"/>
      <c r="AC7" s="29"/>
      <c r="AD7" s="29"/>
      <c r="AE7" s="29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9">
        <v>2003</v>
      </c>
      <c r="C8" s="29" t="s">
        <v>44</v>
      </c>
      <c r="D8" s="32" t="s">
        <v>37</v>
      </c>
      <c r="E8" s="29">
        <v>16</v>
      </c>
      <c r="F8" s="29">
        <v>0</v>
      </c>
      <c r="G8" s="29">
        <v>1</v>
      </c>
      <c r="H8" s="29">
        <v>1</v>
      </c>
      <c r="I8" s="29">
        <v>15</v>
      </c>
      <c r="J8" s="29">
        <v>14</v>
      </c>
      <c r="K8" s="29">
        <v>0</v>
      </c>
      <c r="L8" s="29">
        <v>0</v>
      </c>
      <c r="M8" s="29">
        <v>1</v>
      </c>
      <c r="N8" s="33">
        <v>0.34100000000000003</v>
      </c>
      <c r="O8" s="23"/>
      <c r="P8" s="29"/>
      <c r="Q8" s="29"/>
      <c r="R8" s="29"/>
      <c r="S8" s="29"/>
      <c r="T8" s="29"/>
      <c r="U8" s="30">
        <v>4</v>
      </c>
      <c r="V8" s="30">
        <v>0</v>
      </c>
      <c r="W8" s="30">
        <v>0</v>
      </c>
      <c r="X8" s="30">
        <v>0</v>
      </c>
      <c r="Y8" s="30">
        <v>6</v>
      </c>
      <c r="Z8" s="29"/>
      <c r="AA8" s="29"/>
      <c r="AB8" s="31"/>
      <c r="AC8" s="29"/>
      <c r="AD8" s="29"/>
      <c r="AE8" s="29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15" t="s">
        <v>9</v>
      </c>
      <c r="C9" s="16"/>
      <c r="D9" s="14"/>
      <c r="E9" s="17">
        <v>22</v>
      </c>
      <c r="F9" s="17">
        <v>0</v>
      </c>
      <c r="G9" s="17">
        <v>1</v>
      </c>
      <c r="H9" s="17">
        <v>2</v>
      </c>
      <c r="I9" s="17">
        <v>21</v>
      </c>
      <c r="J9" s="17">
        <v>19</v>
      </c>
      <c r="K9" s="17">
        <v>1</v>
      </c>
      <c r="L9" s="17">
        <v>0</v>
      </c>
      <c r="M9" s="17">
        <v>1</v>
      </c>
      <c r="N9" s="34">
        <v>0.375</v>
      </c>
      <c r="O9" s="35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4</v>
      </c>
      <c r="V9" s="17">
        <v>0</v>
      </c>
      <c r="W9" s="17">
        <v>0</v>
      </c>
      <c r="X9" s="17">
        <v>0</v>
      </c>
      <c r="Y9" s="17">
        <v>6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32" t="s">
        <v>2</v>
      </c>
      <c r="C10" s="36"/>
      <c r="D10" s="37">
        <f>SUM(F9:H9)+((I9-F9-G9)/3)+(E9/3)+(Z9*25)+(AA9*25)+(AB9*10)+(AC9*25)+(AD9*20)+(AE9*15)</f>
        <v>17</v>
      </c>
      <c r="E10" s="1"/>
      <c r="F10" s="1"/>
      <c r="G10" s="1"/>
      <c r="H10" s="1"/>
      <c r="I10" s="1"/>
      <c r="J10" s="1"/>
      <c r="K10" s="1"/>
      <c r="L10" s="1"/>
      <c r="M10" s="1"/>
      <c r="N10" s="3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9"/>
      <c r="AE10" s="1"/>
      <c r="AF10" s="22"/>
      <c r="AG10" s="7"/>
      <c r="AH10" s="7"/>
      <c r="AI10" s="7"/>
      <c r="AJ10" s="7"/>
      <c r="AK10" s="7"/>
    </row>
    <row r="11" spans="1:37" s="8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8"/>
      <c r="O11" s="4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  <c r="AG11" s="7"/>
      <c r="AH11" s="7"/>
      <c r="AI11" s="7"/>
      <c r="AJ11" s="7"/>
      <c r="AK11" s="7"/>
    </row>
    <row r="12" spans="1:37" ht="15" customHeight="1" x14ac:dyDescent="0.25">
      <c r="A12" s="1"/>
      <c r="B12" s="21" t="s">
        <v>16</v>
      </c>
      <c r="C12" s="41"/>
      <c r="D12" s="41"/>
      <c r="E12" s="17" t="s">
        <v>4</v>
      </c>
      <c r="F12" s="17" t="s">
        <v>13</v>
      </c>
      <c r="G12" s="14" t="s">
        <v>14</v>
      </c>
      <c r="H12" s="17" t="s">
        <v>15</v>
      </c>
      <c r="I12" s="17" t="s">
        <v>3</v>
      </c>
      <c r="J12" s="1"/>
      <c r="K12" s="17" t="s">
        <v>25</v>
      </c>
      <c r="L12" s="17" t="s">
        <v>26</v>
      </c>
      <c r="M12" s="17" t="s">
        <v>27</v>
      </c>
      <c r="N12" s="34" t="s">
        <v>35</v>
      </c>
      <c r="O12" s="23"/>
      <c r="P12" s="42" t="s">
        <v>32</v>
      </c>
      <c r="Q12" s="11"/>
      <c r="R12" s="11"/>
      <c r="S12" s="11"/>
      <c r="T12" s="43"/>
      <c r="U12" s="43"/>
      <c r="V12" s="43"/>
      <c r="W12" s="43"/>
      <c r="X12" s="43"/>
      <c r="Y12" s="11"/>
      <c r="Z12" s="11"/>
      <c r="AA12" s="11"/>
      <c r="AB12" s="11"/>
      <c r="AC12" s="11"/>
      <c r="AD12" s="11"/>
      <c r="AE12" s="44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2" t="s">
        <v>17</v>
      </c>
      <c r="C13" s="11"/>
      <c r="D13" s="44"/>
      <c r="E13" s="29">
        <v>22</v>
      </c>
      <c r="F13" s="29">
        <v>0</v>
      </c>
      <c r="G13" s="29">
        <v>1</v>
      </c>
      <c r="H13" s="29">
        <v>2</v>
      </c>
      <c r="I13" s="29">
        <v>21</v>
      </c>
      <c r="J13" s="1"/>
      <c r="K13" s="45">
        <v>4.5454545454545456E-2</v>
      </c>
      <c r="L13" s="45">
        <v>9.0909090909090912E-2</v>
      </c>
      <c r="M13" s="45">
        <v>0.95454545454545459</v>
      </c>
      <c r="N13" s="33">
        <v>0.375</v>
      </c>
      <c r="O13" s="23"/>
      <c r="P13" s="66" t="s">
        <v>33</v>
      </c>
      <c r="Q13" s="67"/>
      <c r="R13" s="68" t="s">
        <v>45</v>
      </c>
      <c r="S13" s="68"/>
      <c r="T13" s="68"/>
      <c r="U13" s="68"/>
      <c r="V13" s="68"/>
      <c r="W13" s="68"/>
      <c r="X13" s="68"/>
      <c r="Y13" s="68"/>
      <c r="Z13" s="69" t="s">
        <v>36</v>
      </c>
      <c r="AA13" s="69"/>
      <c r="AB13" s="69"/>
      <c r="AC13" s="70" t="s">
        <v>46</v>
      </c>
      <c r="AD13" s="71"/>
      <c r="AE13" s="72"/>
      <c r="AF13" s="7"/>
      <c r="AG13" s="7"/>
      <c r="AH13" s="7"/>
      <c r="AI13" s="7"/>
      <c r="AJ13" s="7"/>
      <c r="AK13" s="7"/>
    </row>
    <row r="14" spans="1:37" ht="15" customHeight="1" x14ac:dyDescent="0.2">
      <c r="A14" s="1"/>
      <c r="B14" s="46" t="s">
        <v>18</v>
      </c>
      <c r="C14" s="47"/>
      <c r="D14" s="48"/>
      <c r="E14" s="29"/>
      <c r="F14" s="29"/>
      <c r="G14" s="29"/>
      <c r="H14" s="29"/>
      <c r="I14" s="29"/>
      <c r="J14" s="1"/>
      <c r="K14" s="45"/>
      <c r="L14" s="45"/>
      <c r="M14" s="45"/>
      <c r="N14" s="33"/>
      <c r="O14" s="49"/>
      <c r="P14" s="73" t="s">
        <v>55</v>
      </c>
      <c r="Q14" s="74"/>
      <c r="R14" s="75" t="s">
        <v>51</v>
      </c>
      <c r="S14" s="75"/>
      <c r="T14" s="75"/>
      <c r="U14" s="75"/>
      <c r="V14" s="75"/>
      <c r="W14" s="75"/>
      <c r="X14" s="75"/>
      <c r="Y14" s="75"/>
      <c r="Z14" s="76" t="s">
        <v>50</v>
      </c>
      <c r="AA14" s="76"/>
      <c r="AB14" s="76"/>
      <c r="AC14" s="77" t="s">
        <v>52</v>
      </c>
      <c r="AD14" s="78"/>
      <c r="AE14" s="79"/>
      <c r="AF14" s="7"/>
      <c r="AG14" s="7"/>
      <c r="AH14" s="7"/>
      <c r="AI14" s="7"/>
      <c r="AJ14" s="7"/>
      <c r="AK14" s="7"/>
    </row>
    <row r="15" spans="1:37" ht="15" customHeight="1" x14ac:dyDescent="0.2">
      <c r="A15" s="1"/>
      <c r="B15" s="50" t="s">
        <v>19</v>
      </c>
      <c r="C15" s="51"/>
      <c r="D15" s="52"/>
      <c r="E15" s="30">
        <v>4</v>
      </c>
      <c r="F15" s="30">
        <v>0</v>
      </c>
      <c r="G15" s="30">
        <v>0</v>
      </c>
      <c r="H15" s="30">
        <v>0</v>
      </c>
      <c r="I15" s="30">
        <v>6</v>
      </c>
      <c r="J15" s="1"/>
      <c r="K15" s="53">
        <v>0</v>
      </c>
      <c r="L15" s="53">
        <v>0</v>
      </c>
      <c r="M15" s="53">
        <v>1.5</v>
      </c>
      <c r="N15" s="54">
        <v>0.4</v>
      </c>
      <c r="O15" s="23"/>
      <c r="P15" s="73" t="s">
        <v>56</v>
      </c>
      <c r="Q15" s="74"/>
      <c r="R15" s="75" t="s">
        <v>48</v>
      </c>
      <c r="S15" s="75"/>
      <c r="T15" s="75"/>
      <c r="U15" s="75"/>
      <c r="V15" s="75"/>
      <c r="W15" s="75"/>
      <c r="X15" s="75"/>
      <c r="Y15" s="75"/>
      <c r="Z15" s="76" t="s">
        <v>47</v>
      </c>
      <c r="AA15" s="76"/>
      <c r="AB15" s="76"/>
      <c r="AC15" s="77" t="s">
        <v>49</v>
      </c>
      <c r="AD15" s="78"/>
      <c r="AE15" s="79"/>
      <c r="AF15" s="7"/>
      <c r="AG15" s="7"/>
      <c r="AH15" s="7"/>
      <c r="AI15" s="7"/>
      <c r="AJ15" s="7"/>
      <c r="AK15" s="7"/>
    </row>
    <row r="16" spans="1:37" ht="15" customHeight="1" x14ac:dyDescent="0.2">
      <c r="A16" s="1"/>
      <c r="B16" s="55" t="s">
        <v>20</v>
      </c>
      <c r="C16" s="56"/>
      <c r="D16" s="57"/>
      <c r="E16" s="17">
        <v>26</v>
      </c>
      <c r="F16" s="17">
        <v>0</v>
      </c>
      <c r="G16" s="17">
        <v>1</v>
      </c>
      <c r="H16" s="17">
        <v>2</v>
      </c>
      <c r="I16" s="17">
        <v>27</v>
      </c>
      <c r="J16" s="1"/>
      <c r="K16" s="58">
        <v>3.8461538461538464E-2</v>
      </c>
      <c r="L16" s="58">
        <v>7.6923076923076927E-2</v>
      </c>
      <c r="M16" s="58">
        <v>1.0384615384615385</v>
      </c>
      <c r="N16" s="34">
        <v>0.38</v>
      </c>
      <c r="O16" s="23"/>
      <c r="P16" s="80" t="s">
        <v>34</v>
      </c>
      <c r="Q16" s="81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3"/>
      <c r="AC16" s="83"/>
      <c r="AD16" s="83"/>
      <c r="AE16" s="84"/>
      <c r="AF16" s="7"/>
      <c r="AG16" s="7"/>
      <c r="AH16" s="7"/>
      <c r="AI16" s="7"/>
      <c r="AJ16" s="7"/>
      <c r="AK16" s="7"/>
    </row>
    <row r="17" spans="1:37" ht="15" customHeight="1" x14ac:dyDescent="0.25">
      <c r="A17" s="1"/>
      <c r="B17" s="39"/>
      <c r="C17" s="39"/>
      <c r="D17" s="39"/>
      <c r="E17" s="39"/>
      <c r="F17" s="39"/>
      <c r="G17" s="39"/>
      <c r="H17" s="39"/>
      <c r="I17" s="39"/>
      <c r="J17" s="1"/>
      <c r="K17" s="39"/>
      <c r="L17" s="39"/>
      <c r="M17" s="39"/>
      <c r="N17" s="38"/>
      <c r="O17" s="23"/>
      <c r="P17" s="1"/>
      <c r="Q17" s="1"/>
      <c r="R17" s="1"/>
      <c r="S17" s="1"/>
      <c r="T17" s="23"/>
      <c r="U17" s="23"/>
      <c r="V17" s="59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1" t="s">
        <v>42</v>
      </c>
      <c r="C18" s="1"/>
      <c r="D18" s="1" t="s">
        <v>53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23"/>
      <c r="U18" s="23"/>
      <c r="V18" s="59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1"/>
      <c r="C19" s="1"/>
      <c r="D19" s="1" t="s">
        <v>54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23"/>
      <c r="U19" s="23"/>
      <c r="V19" s="59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23"/>
      <c r="U20" s="23"/>
      <c r="V20" s="59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61" customFormat="1" ht="15" customHeight="1" x14ac:dyDescent="0.2">
      <c r="A22" s="1"/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60"/>
      <c r="N22" s="60"/>
      <c r="O22" s="23"/>
      <c r="P22" s="1"/>
      <c r="Q22" s="1"/>
      <c r="R22" s="1"/>
      <c r="S22" s="23"/>
      <c r="T22" s="23"/>
      <c r="U22" s="23"/>
      <c r="V22" s="23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6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6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9"/>
      <c r="W24" s="59"/>
      <c r="X24" s="23"/>
      <c r="Y24" s="23"/>
      <c r="Z24" s="23"/>
      <c r="AA24" s="23"/>
      <c r="AB24" s="23"/>
      <c r="AC24" s="23"/>
      <c r="AD24" s="23"/>
      <c r="AE24" s="23"/>
      <c r="AF24" s="22"/>
      <c r="AG24" s="7"/>
      <c r="AH24" s="7"/>
      <c r="AI24" s="7"/>
      <c r="AJ24" s="7"/>
      <c r="AK24" s="7"/>
    </row>
    <row r="25" spans="1:37" s="6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9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9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9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9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9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9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9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9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9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9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9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9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9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9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9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9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9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9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9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9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9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9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9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9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9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9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9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9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9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9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9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9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9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9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9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9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9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9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9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9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9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9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9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9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9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9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9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9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9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9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9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9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9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9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9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9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9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9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9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9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9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9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9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9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9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9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9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9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9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9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9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9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9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9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9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9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9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9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9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9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9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9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9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9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9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9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9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9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9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9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9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9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9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9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9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9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9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9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9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9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9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9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9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9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9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9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9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9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9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9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9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9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9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9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9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9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9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</sheetData>
  <sortState xmlns:xlrd2="http://schemas.microsoft.com/office/spreadsheetml/2017/richdata2" ref="B4:AC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5.85546875" style="40" customWidth="1"/>
    <col min="15" max="15" width="5.5703125" style="40" customWidth="1"/>
    <col min="16" max="16" width="0.7109375" style="4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38</v>
      </c>
      <c r="C1" s="2"/>
      <c r="D1" s="3"/>
      <c r="E1" s="4" t="s">
        <v>39</v>
      </c>
      <c r="F1" s="5"/>
      <c r="G1" s="86"/>
      <c r="H1" s="8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7" t="s">
        <v>57</v>
      </c>
      <c r="C2" s="88"/>
      <c r="D2" s="89"/>
      <c r="E2" s="12" t="s">
        <v>17</v>
      </c>
      <c r="F2" s="13"/>
      <c r="G2" s="13"/>
      <c r="H2" s="13"/>
      <c r="I2" s="19"/>
      <c r="J2" s="14"/>
      <c r="K2" s="49"/>
      <c r="L2" s="21" t="s">
        <v>58</v>
      </c>
      <c r="M2" s="13"/>
      <c r="N2" s="13"/>
      <c r="O2" s="20"/>
      <c r="P2" s="18"/>
      <c r="Q2" s="21" t="s">
        <v>59</v>
      </c>
      <c r="R2" s="13"/>
      <c r="S2" s="13"/>
      <c r="T2" s="13"/>
      <c r="U2" s="19"/>
      <c r="V2" s="20"/>
      <c r="W2" s="18"/>
      <c r="X2" s="90" t="s">
        <v>60</v>
      </c>
      <c r="Y2" s="91"/>
      <c r="Z2" s="92"/>
      <c r="AA2" s="12" t="s">
        <v>17</v>
      </c>
      <c r="AB2" s="13"/>
      <c r="AC2" s="13"/>
      <c r="AD2" s="13"/>
      <c r="AE2" s="19"/>
      <c r="AF2" s="14"/>
      <c r="AG2" s="49"/>
      <c r="AH2" s="21" t="s">
        <v>61</v>
      </c>
      <c r="AI2" s="13"/>
      <c r="AJ2" s="13"/>
      <c r="AK2" s="20"/>
      <c r="AL2" s="18"/>
      <c r="AM2" s="21" t="s">
        <v>59</v>
      </c>
      <c r="AN2" s="13"/>
      <c r="AO2" s="13"/>
      <c r="AP2" s="13"/>
      <c r="AQ2" s="19"/>
      <c r="AR2" s="20"/>
      <c r="AS2" s="9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93"/>
      <c r="L3" s="17" t="s">
        <v>14</v>
      </c>
      <c r="M3" s="17" t="s">
        <v>15</v>
      </c>
      <c r="N3" s="17" t="s">
        <v>62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93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93"/>
      <c r="AH3" s="17" t="s">
        <v>14</v>
      </c>
      <c r="AI3" s="17" t="s">
        <v>15</v>
      </c>
      <c r="AJ3" s="17" t="s">
        <v>62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93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9">
        <v>1999</v>
      </c>
      <c r="C4" s="29" t="s">
        <v>63</v>
      </c>
      <c r="D4" s="32" t="s">
        <v>69</v>
      </c>
      <c r="E4" s="29">
        <v>18</v>
      </c>
      <c r="F4" s="29">
        <v>1</v>
      </c>
      <c r="G4" s="29">
        <v>16</v>
      </c>
      <c r="H4" s="29">
        <v>13</v>
      </c>
      <c r="I4" s="29">
        <v>47</v>
      </c>
      <c r="J4" s="119"/>
      <c r="K4" s="40"/>
      <c r="L4" s="96"/>
      <c r="M4" s="17"/>
      <c r="N4" s="17"/>
      <c r="O4" s="17"/>
      <c r="P4" s="23"/>
      <c r="Q4" s="29"/>
      <c r="R4" s="29"/>
      <c r="S4" s="94"/>
      <c r="T4" s="29"/>
      <c r="U4" s="29"/>
      <c r="V4" s="97"/>
      <c r="W4" s="40"/>
      <c r="X4" s="29"/>
      <c r="Y4" s="29"/>
      <c r="Z4" s="32"/>
      <c r="AA4" s="32"/>
      <c r="AB4" s="31"/>
      <c r="AC4" s="42"/>
      <c r="AD4" s="32"/>
      <c r="AE4" s="32"/>
      <c r="AF4" s="32"/>
      <c r="AG4" s="40"/>
      <c r="AH4" s="96"/>
      <c r="AI4" s="17"/>
      <c r="AJ4" s="17"/>
      <c r="AK4" s="17"/>
      <c r="AM4" s="29"/>
      <c r="AN4" s="29"/>
      <c r="AO4" s="94"/>
      <c r="AP4" s="29"/>
      <c r="AQ4" s="29"/>
      <c r="AR4" s="94"/>
      <c r="AS4" s="4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9">
        <v>2000</v>
      </c>
      <c r="C5" s="36" t="s">
        <v>66</v>
      </c>
      <c r="D5" s="32" t="s">
        <v>41</v>
      </c>
      <c r="E5" s="29">
        <v>18</v>
      </c>
      <c r="F5" s="29">
        <v>1</v>
      </c>
      <c r="G5" s="29">
        <v>10</v>
      </c>
      <c r="H5" s="94">
        <v>13</v>
      </c>
      <c r="I5" s="29">
        <v>56</v>
      </c>
      <c r="J5" s="95">
        <v>0.42399999999999999</v>
      </c>
      <c r="K5" s="40">
        <v>132</v>
      </c>
      <c r="L5" s="96"/>
      <c r="M5" s="17"/>
      <c r="N5" s="17"/>
      <c r="O5" s="17"/>
      <c r="Q5" s="29"/>
      <c r="R5" s="29"/>
      <c r="S5" s="94"/>
      <c r="T5" s="29"/>
      <c r="U5" s="29"/>
      <c r="V5" s="94"/>
      <c r="W5" s="40"/>
      <c r="X5" s="29"/>
      <c r="Y5" s="29"/>
      <c r="Z5" s="32"/>
      <c r="AA5" s="32"/>
      <c r="AB5" s="31"/>
      <c r="AC5" s="42"/>
      <c r="AD5" s="32"/>
      <c r="AE5" s="32"/>
      <c r="AF5" s="32"/>
      <c r="AG5" s="40"/>
      <c r="AH5" s="96"/>
      <c r="AI5" s="17"/>
      <c r="AJ5" s="17"/>
      <c r="AK5" s="17"/>
      <c r="AM5" s="29"/>
      <c r="AN5" s="29"/>
      <c r="AO5" s="94"/>
      <c r="AP5" s="29"/>
      <c r="AQ5" s="29"/>
      <c r="AR5" s="94"/>
      <c r="AS5" s="4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9">
        <v>2001</v>
      </c>
      <c r="C6" s="36" t="s">
        <v>63</v>
      </c>
      <c r="D6" s="32" t="s">
        <v>41</v>
      </c>
      <c r="E6" s="29">
        <v>22</v>
      </c>
      <c r="F6" s="29">
        <v>3</v>
      </c>
      <c r="G6" s="29">
        <v>26</v>
      </c>
      <c r="H6" s="94">
        <v>16</v>
      </c>
      <c r="I6" s="29">
        <v>98</v>
      </c>
      <c r="J6" s="95">
        <v>0.55100000000000005</v>
      </c>
      <c r="K6" s="40">
        <v>178</v>
      </c>
      <c r="L6" s="96"/>
      <c r="M6" s="17"/>
      <c r="N6" s="17"/>
      <c r="O6" s="17"/>
      <c r="Q6" s="29"/>
      <c r="R6" s="29"/>
      <c r="S6" s="94"/>
      <c r="T6" s="29"/>
      <c r="U6" s="29"/>
      <c r="V6" s="94"/>
      <c r="W6" s="40"/>
      <c r="X6" s="29"/>
      <c r="Y6" s="29"/>
      <c r="Z6" s="32"/>
      <c r="AA6" s="32"/>
      <c r="AB6" s="31"/>
      <c r="AC6" s="42"/>
      <c r="AD6" s="32"/>
      <c r="AE6" s="32"/>
      <c r="AF6" s="32"/>
      <c r="AG6" s="40"/>
      <c r="AH6" s="96"/>
      <c r="AI6" s="17"/>
      <c r="AJ6" s="17"/>
      <c r="AK6" s="17"/>
      <c r="AM6" s="29"/>
      <c r="AN6" s="29"/>
      <c r="AO6" s="94"/>
      <c r="AP6" s="29"/>
      <c r="AQ6" s="29"/>
      <c r="AR6" s="94"/>
      <c r="AS6" s="4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98" t="s">
        <v>64</v>
      </c>
      <c r="C7" s="99"/>
      <c r="D7" s="100"/>
      <c r="E7" s="101">
        <f>SUM(E4:E6)</f>
        <v>58</v>
      </c>
      <c r="F7" s="101">
        <f>SUM(F4:F6)</f>
        <v>5</v>
      </c>
      <c r="G7" s="101">
        <f>SUM(G4:G6)</f>
        <v>52</v>
      </c>
      <c r="H7" s="101">
        <f>SUM(H4:H6)</f>
        <v>42</v>
      </c>
      <c r="I7" s="101">
        <f>SUM(I4:I6)</f>
        <v>201</v>
      </c>
      <c r="J7" s="102">
        <f>PRODUCT(154/K7)</f>
        <v>0.49677419354838709</v>
      </c>
      <c r="K7" s="49">
        <f>SUM(K4:K6)</f>
        <v>310</v>
      </c>
      <c r="L7" s="21"/>
      <c r="M7" s="19"/>
      <c r="N7" s="103"/>
      <c r="O7" s="104"/>
      <c r="P7" s="23"/>
      <c r="Q7" s="101">
        <f>SUM(Q4:Q6)</f>
        <v>0</v>
      </c>
      <c r="R7" s="101">
        <f>SUM(R4:R6)</f>
        <v>0</v>
      </c>
      <c r="S7" s="101">
        <f>SUM(S4:S6)</f>
        <v>0</v>
      </c>
      <c r="T7" s="101">
        <f>SUM(T4:T6)</f>
        <v>0</v>
      </c>
      <c r="U7" s="101">
        <f>SUM(U4:U6)</f>
        <v>0</v>
      </c>
      <c r="V7" s="34">
        <v>0</v>
      </c>
      <c r="W7" s="49">
        <f>SUM(W4:W6)</f>
        <v>0</v>
      </c>
      <c r="X7" s="15" t="s">
        <v>64</v>
      </c>
      <c r="Y7" s="16"/>
      <c r="Z7" s="14"/>
      <c r="AA7" s="101">
        <f>SUM(AA4:AA6)</f>
        <v>0</v>
      </c>
      <c r="AB7" s="101">
        <f>SUM(AB4:AB6)</f>
        <v>0</v>
      </c>
      <c r="AC7" s="101">
        <f>SUM(AC4:AC6)</f>
        <v>0</v>
      </c>
      <c r="AD7" s="101">
        <f>SUM(AD4:AD6)</f>
        <v>0</v>
      </c>
      <c r="AE7" s="101">
        <f>SUM(AE4:AE6)</f>
        <v>0</v>
      </c>
      <c r="AF7" s="102">
        <v>0</v>
      </c>
      <c r="AG7" s="49">
        <f>SUM(AG4:AG6)</f>
        <v>0</v>
      </c>
      <c r="AH7" s="21"/>
      <c r="AI7" s="19"/>
      <c r="AJ7" s="103"/>
      <c r="AK7" s="104"/>
      <c r="AL7" s="23"/>
      <c r="AM7" s="101">
        <f>SUM(AM4:AM6)</f>
        <v>0</v>
      </c>
      <c r="AN7" s="101">
        <f>SUM(AN4:AN6)</f>
        <v>0</v>
      </c>
      <c r="AO7" s="101">
        <f>SUM(AO4:AO6)</f>
        <v>0</v>
      </c>
      <c r="AP7" s="101">
        <f>SUM(AP4:AP6)</f>
        <v>0</v>
      </c>
      <c r="AQ7" s="101">
        <f>SUM(AQ4:AQ6)</f>
        <v>0</v>
      </c>
      <c r="AR7" s="34">
        <v>0</v>
      </c>
      <c r="AS7" s="93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38"/>
      <c r="K8" s="40"/>
      <c r="L8" s="23"/>
      <c r="M8" s="23"/>
      <c r="N8" s="23"/>
      <c r="O8" s="23"/>
      <c r="P8" s="1"/>
      <c r="Q8" s="1"/>
      <c r="R8" s="1"/>
      <c r="S8" s="1"/>
      <c r="T8" s="1"/>
      <c r="U8" s="23"/>
      <c r="V8" s="23"/>
      <c r="W8" s="40"/>
      <c r="X8" s="1"/>
      <c r="Y8" s="1"/>
      <c r="Z8" s="1"/>
      <c r="AA8" s="1"/>
      <c r="AB8" s="1"/>
      <c r="AC8" s="1"/>
      <c r="AD8" s="1"/>
      <c r="AE8" s="1"/>
      <c r="AF8" s="38"/>
      <c r="AG8" s="40"/>
      <c r="AH8" s="23"/>
      <c r="AI8" s="23"/>
      <c r="AJ8" s="23"/>
      <c r="AK8" s="23"/>
      <c r="AL8" s="1"/>
      <c r="AM8" s="1"/>
      <c r="AN8" s="1"/>
      <c r="AO8" s="1"/>
      <c r="AP8" s="1"/>
      <c r="AQ8" s="23"/>
      <c r="AR8" s="23"/>
      <c r="AS8" s="4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66" t="s">
        <v>65</v>
      </c>
      <c r="C9" s="68"/>
      <c r="D9" s="105"/>
      <c r="E9" s="14" t="s">
        <v>4</v>
      </c>
      <c r="F9" s="17" t="s">
        <v>13</v>
      </c>
      <c r="G9" s="14" t="s">
        <v>14</v>
      </c>
      <c r="H9" s="17" t="s">
        <v>15</v>
      </c>
      <c r="I9" s="17" t="s">
        <v>3</v>
      </c>
      <c r="J9" s="17" t="s">
        <v>21</v>
      </c>
      <c r="K9" s="23"/>
      <c r="L9" s="17" t="s">
        <v>25</v>
      </c>
      <c r="M9" s="17" t="s">
        <v>26</v>
      </c>
      <c r="N9" s="17" t="s">
        <v>67</v>
      </c>
      <c r="O9" s="17" t="s">
        <v>68</v>
      </c>
      <c r="Q9" s="1"/>
      <c r="R9" s="106" t="s">
        <v>42</v>
      </c>
      <c r="S9" s="1"/>
      <c r="T9" s="1" t="s">
        <v>53</v>
      </c>
      <c r="U9" s="40"/>
      <c r="V9" s="40"/>
      <c r="W9" s="40"/>
      <c r="X9" s="40"/>
      <c r="Y9" s="40"/>
      <c r="Z9" s="40"/>
      <c r="AA9" s="40"/>
      <c r="AB9" s="40"/>
      <c r="AC9" s="1"/>
      <c r="AD9" s="1"/>
      <c r="AE9" s="1"/>
      <c r="AF9" s="1"/>
      <c r="AG9" s="1"/>
      <c r="AH9" s="1"/>
      <c r="AI9" s="1"/>
      <c r="AJ9" s="1"/>
      <c r="AK9" s="1"/>
      <c r="AM9" s="40"/>
      <c r="AN9" s="40"/>
      <c r="AO9" s="40"/>
      <c r="AP9" s="40"/>
      <c r="AQ9" s="40"/>
      <c r="AR9" s="40"/>
      <c r="AS9" s="4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42" t="s">
        <v>10</v>
      </c>
      <c r="C10" s="11"/>
      <c r="D10" s="44"/>
      <c r="E10" s="107">
        <v>26</v>
      </c>
      <c r="F10" s="107">
        <v>0</v>
      </c>
      <c r="G10" s="107">
        <v>1</v>
      </c>
      <c r="H10" s="107">
        <v>2</v>
      </c>
      <c r="I10" s="107">
        <v>27</v>
      </c>
      <c r="J10" s="108">
        <v>0.38</v>
      </c>
      <c r="K10" s="23">
        <f>PRODUCT(I10/J10)</f>
        <v>71.05263157894737</v>
      </c>
      <c r="L10" s="109">
        <f>PRODUCT((F10+G10)/E10)</f>
        <v>3.8461538461538464E-2</v>
      </c>
      <c r="M10" s="109">
        <f>PRODUCT(H10/E10)</f>
        <v>7.6923076923076927E-2</v>
      </c>
      <c r="N10" s="109">
        <f>PRODUCT((F10+G10+H10)/E10)</f>
        <v>0.11538461538461539</v>
      </c>
      <c r="O10" s="109">
        <f>PRODUCT(I10/E10)</f>
        <v>1.0384615384615385</v>
      </c>
      <c r="Q10" s="1"/>
      <c r="R10" s="106"/>
      <c r="S10" s="1"/>
      <c r="T10" s="1" t="s">
        <v>54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10" t="s">
        <v>57</v>
      </c>
      <c r="C11" s="111"/>
      <c r="D11" s="112"/>
      <c r="E11" s="107">
        <f>PRODUCT(E7+Q7)</f>
        <v>58</v>
      </c>
      <c r="F11" s="107">
        <f>PRODUCT(F7+R7)</f>
        <v>5</v>
      </c>
      <c r="G11" s="107">
        <f>PRODUCT(G7+S7)</f>
        <v>52</v>
      </c>
      <c r="H11" s="107">
        <f>PRODUCT(H7+T7)</f>
        <v>42</v>
      </c>
      <c r="I11" s="107">
        <f>PRODUCT(I7+U7)</f>
        <v>201</v>
      </c>
      <c r="J11" s="108">
        <v>0.497</v>
      </c>
      <c r="K11" s="1">
        <f>PRODUCT(K7+W7)</f>
        <v>310</v>
      </c>
      <c r="L11" s="109">
        <f>PRODUCT((F11+G11)/E11)</f>
        <v>0.98275862068965514</v>
      </c>
      <c r="M11" s="109">
        <f>PRODUCT(H11/E11)</f>
        <v>0.72413793103448276</v>
      </c>
      <c r="N11" s="109">
        <f>PRODUCT((F11+G11+H11)/E11)</f>
        <v>1.7068965517241379</v>
      </c>
      <c r="O11" s="109">
        <f>PRODUCT(I11/E11)</f>
        <v>3.4655172413793105</v>
      </c>
      <c r="Q11" s="1"/>
      <c r="R11" s="106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13" t="s">
        <v>60</v>
      </c>
      <c r="C12" s="114"/>
      <c r="D12" s="115"/>
      <c r="E12" s="107">
        <f>PRODUCT(AA7+AM7)</f>
        <v>0</v>
      </c>
      <c r="F12" s="107">
        <f>PRODUCT(AB7+AN7)</f>
        <v>0</v>
      </c>
      <c r="G12" s="107">
        <f>PRODUCT(AC7+AO7)</f>
        <v>0</v>
      </c>
      <c r="H12" s="107">
        <f>PRODUCT(AD7+AP7)</f>
        <v>0</v>
      </c>
      <c r="I12" s="107">
        <f>PRODUCT(AE7+AQ7)</f>
        <v>0</v>
      </c>
      <c r="J12" s="108">
        <v>0</v>
      </c>
      <c r="K12" s="23">
        <f>PRODUCT(AG7+AS7)</f>
        <v>0</v>
      </c>
      <c r="L12" s="109">
        <v>0</v>
      </c>
      <c r="M12" s="109">
        <v>0</v>
      </c>
      <c r="N12" s="109">
        <v>0</v>
      </c>
      <c r="O12" s="109">
        <v>0</v>
      </c>
      <c r="Q12" s="1"/>
      <c r="R12" s="1"/>
      <c r="S12" s="1"/>
      <c r="T12" s="1"/>
      <c r="U12" s="1"/>
      <c r="V12" s="2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3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16" t="s">
        <v>64</v>
      </c>
      <c r="C13" s="117"/>
      <c r="D13" s="118"/>
      <c r="E13" s="107">
        <f>SUM(E10:E12)</f>
        <v>84</v>
      </c>
      <c r="F13" s="107">
        <f t="shared" ref="F13:I13" si="0">SUM(F10:F12)</f>
        <v>5</v>
      </c>
      <c r="G13" s="107">
        <f t="shared" si="0"/>
        <v>53</v>
      </c>
      <c r="H13" s="107">
        <f t="shared" si="0"/>
        <v>44</v>
      </c>
      <c r="I13" s="107">
        <f t="shared" si="0"/>
        <v>228</v>
      </c>
      <c r="J13" s="108">
        <f>PRODUCT(175/K13)</f>
        <v>0.45925414364640882</v>
      </c>
      <c r="K13" s="1">
        <f>SUM(K10:K12)</f>
        <v>381.0526315789474</v>
      </c>
      <c r="L13" s="109">
        <f>PRODUCT((F13+G13)/E13)</f>
        <v>0.69047619047619047</v>
      </c>
      <c r="M13" s="109">
        <f>PRODUCT(H13/E13)</f>
        <v>0.52380952380952384</v>
      </c>
      <c r="N13" s="109">
        <f>PRODUCT((F13+G13+H13)/E13)</f>
        <v>1.2142857142857142</v>
      </c>
      <c r="O13" s="109">
        <f>PRODUCT(I13/E13)</f>
        <v>2.7142857142857144</v>
      </c>
      <c r="Q13" s="23"/>
      <c r="R13" s="1"/>
      <c r="S13" s="1"/>
      <c r="T13" s="7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3"/>
      <c r="F14" s="23"/>
      <c r="G14" s="23"/>
      <c r="H14" s="23"/>
      <c r="I14" s="23"/>
      <c r="J14" s="1"/>
      <c r="K14" s="1"/>
      <c r="L14" s="23"/>
      <c r="M14" s="23"/>
      <c r="N14" s="23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AC52" s="1"/>
      <c r="AD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AC53" s="1"/>
      <c r="AD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AC54" s="1"/>
      <c r="AD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1"/>
      <c r="AD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3"/>
      <c r="R86" s="23"/>
      <c r="S86" s="23"/>
      <c r="T86" s="1"/>
      <c r="U86" s="23"/>
      <c r="V86" s="23"/>
      <c r="AC86" s="1"/>
      <c r="AD86" s="1"/>
      <c r="AH86" s="1"/>
      <c r="AI86" s="1"/>
      <c r="AJ86" s="1"/>
      <c r="AK86" s="1"/>
      <c r="AL86" s="2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3"/>
      <c r="R87" s="23"/>
      <c r="S87" s="23"/>
      <c r="T87" s="1"/>
      <c r="U87" s="23"/>
      <c r="V87" s="23"/>
      <c r="AC87" s="1"/>
      <c r="AD87" s="1"/>
      <c r="AH87" s="1"/>
      <c r="AI87" s="1"/>
      <c r="AJ87" s="1"/>
      <c r="AK87" s="1"/>
      <c r="AL87" s="2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3"/>
      <c r="R88" s="23"/>
      <c r="S88" s="23"/>
      <c r="T88" s="1"/>
      <c r="U88" s="23"/>
      <c r="V88" s="23"/>
      <c r="AC88" s="1"/>
      <c r="AD88" s="1"/>
      <c r="AH88" s="1"/>
      <c r="AI88" s="1"/>
      <c r="AJ88" s="1"/>
      <c r="AK88" s="1"/>
      <c r="AL88" s="2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3"/>
      <c r="R89" s="23"/>
      <c r="S89" s="23"/>
      <c r="T89" s="1"/>
      <c r="U89" s="23"/>
      <c r="V89" s="23"/>
      <c r="AC89" s="1"/>
      <c r="AD89" s="1"/>
      <c r="AH89" s="1"/>
      <c r="AI89" s="1"/>
      <c r="AJ89" s="1"/>
      <c r="AK89" s="1"/>
      <c r="AL89" s="2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3"/>
      <c r="R90" s="23"/>
      <c r="S90" s="23"/>
      <c r="T90" s="1"/>
      <c r="U90" s="23"/>
      <c r="V90" s="23"/>
      <c r="AC90" s="1"/>
      <c r="AD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3"/>
      <c r="R91" s="23"/>
      <c r="S91" s="23"/>
      <c r="T91" s="1"/>
      <c r="U91" s="23"/>
      <c r="V91" s="23"/>
      <c r="AC91" s="1"/>
      <c r="AD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3"/>
      <c r="R92" s="23"/>
      <c r="S92" s="23"/>
      <c r="T92" s="1"/>
      <c r="U92" s="23"/>
      <c r="V92" s="23"/>
      <c r="AC92" s="1"/>
      <c r="AD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3"/>
      <c r="R93" s="23"/>
      <c r="S93" s="23"/>
      <c r="T93" s="1"/>
      <c r="U93" s="23"/>
      <c r="V93" s="23"/>
      <c r="AC93" s="1"/>
      <c r="AD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3"/>
      <c r="R94" s="23"/>
      <c r="S94" s="23"/>
      <c r="T94" s="1"/>
      <c r="U94" s="23"/>
      <c r="V94" s="23"/>
      <c r="AC94" s="1"/>
      <c r="AD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3"/>
      <c r="R95" s="23"/>
      <c r="S95" s="23"/>
      <c r="T95" s="1"/>
      <c r="U95" s="23"/>
      <c r="V95" s="23"/>
      <c r="AC95" s="1"/>
      <c r="AD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3"/>
      <c r="R96" s="23"/>
      <c r="S96" s="23"/>
      <c r="T96" s="1"/>
      <c r="U96" s="23"/>
      <c r="V96" s="23"/>
      <c r="AC96" s="1"/>
      <c r="AD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3"/>
      <c r="R97" s="23"/>
      <c r="S97" s="23"/>
      <c r="T97" s="1"/>
      <c r="U97" s="23"/>
      <c r="V97" s="23"/>
      <c r="AC97" s="1"/>
      <c r="AD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3"/>
      <c r="R98" s="23"/>
      <c r="S98" s="23"/>
      <c r="T98" s="1"/>
      <c r="U98" s="23"/>
      <c r="V98" s="23"/>
      <c r="AC98" s="1"/>
      <c r="AD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3"/>
      <c r="R99" s="23"/>
      <c r="S99" s="23"/>
      <c r="T99" s="1"/>
      <c r="U99" s="23"/>
      <c r="V99" s="23"/>
      <c r="AC99" s="1"/>
      <c r="AD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3"/>
      <c r="R100" s="23"/>
      <c r="S100" s="23"/>
      <c r="T100" s="1"/>
      <c r="U100" s="23"/>
      <c r="V100" s="23"/>
      <c r="AC100" s="1"/>
      <c r="AD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3"/>
      <c r="R101" s="23"/>
      <c r="S101" s="23"/>
      <c r="T101" s="1"/>
      <c r="U101" s="23"/>
      <c r="V101" s="23"/>
      <c r="AC101" s="1"/>
      <c r="AD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3"/>
      <c r="R102" s="23"/>
      <c r="S102" s="23"/>
      <c r="T102" s="1"/>
      <c r="U102" s="23"/>
      <c r="V102" s="23"/>
      <c r="AC102" s="1"/>
      <c r="AD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3"/>
      <c r="R103" s="23"/>
      <c r="S103" s="23"/>
      <c r="T103" s="1"/>
      <c r="U103" s="23"/>
      <c r="V103" s="23"/>
      <c r="AC103" s="1"/>
      <c r="AD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3"/>
      <c r="R104" s="23"/>
      <c r="S104" s="23"/>
      <c r="T104" s="1"/>
      <c r="U104" s="23"/>
      <c r="V104" s="23"/>
      <c r="AC104" s="1"/>
      <c r="AD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3"/>
      <c r="R105" s="23"/>
      <c r="S105" s="23"/>
      <c r="T105" s="1"/>
      <c r="U105" s="23"/>
      <c r="V105" s="23"/>
      <c r="AC105" s="1"/>
      <c r="AD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3"/>
      <c r="R106" s="23"/>
      <c r="S106" s="23"/>
      <c r="T106" s="1"/>
      <c r="U106" s="23"/>
      <c r="V106" s="23"/>
      <c r="AC106" s="1"/>
      <c r="AD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3"/>
      <c r="R107" s="23"/>
      <c r="S107" s="23"/>
      <c r="T107" s="1"/>
      <c r="U107" s="23"/>
      <c r="V107" s="23"/>
      <c r="AC107" s="1"/>
      <c r="AD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3"/>
      <c r="R108" s="23"/>
      <c r="S108" s="23"/>
      <c r="T108" s="1"/>
      <c r="U108" s="23"/>
      <c r="V108" s="23"/>
      <c r="AC108" s="1"/>
      <c r="AD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3"/>
      <c r="R109" s="23"/>
      <c r="S109" s="23"/>
      <c r="T109" s="1"/>
      <c r="U109" s="23"/>
      <c r="V109" s="23"/>
      <c r="AC109" s="1"/>
      <c r="AD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3"/>
      <c r="R110" s="23"/>
      <c r="S110" s="23"/>
      <c r="T110" s="1"/>
      <c r="U110" s="23"/>
      <c r="V110" s="23"/>
      <c r="AC110" s="1"/>
      <c r="AD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3"/>
      <c r="R111" s="23"/>
      <c r="S111" s="23"/>
      <c r="T111" s="1"/>
      <c r="U111" s="23"/>
      <c r="V111" s="23"/>
      <c r="AC111" s="1"/>
      <c r="AD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3"/>
      <c r="R112" s="23"/>
      <c r="S112" s="23"/>
      <c r="T112" s="1"/>
      <c r="U112" s="23"/>
      <c r="V112" s="23"/>
      <c r="AC112" s="1"/>
      <c r="AD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3"/>
      <c r="R113" s="23"/>
      <c r="S113" s="23"/>
      <c r="T113" s="1"/>
      <c r="U113" s="23"/>
      <c r="V113" s="23"/>
      <c r="AC113" s="1"/>
      <c r="AD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3"/>
      <c r="R114" s="23"/>
      <c r="S114" s="23"/>
      <c r="T114" s="1"/>
      <c r="U114" s="23"/>
      <c r="V114" s="23"/>
      <c r="AC114" s="1"/>
      <c r="AD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3"/>
      <c r="R115" s="23"/>
      <c r="S115" s="23"/>
      <c r="T115" s="1"/>
      <c r="U115" s="23"/>
      <c r="V115" s="23"/>
      <c r="AC115" s="1"/>
      <c r="AD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3"/>
      <c r="R116" s="23"/>
      <c r="S116" s="23"/>
      <c r="T116" s="1"/>
      <c r="U116" s="23"/>
      <c r="V116" s="23"/>
      <c r="AC116" s="1"/>
      <c r="AD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3"/>
      <c r="R117" s="23"/>
      <c r="S117" s="23"/>
      <c r="T117" s="1"/>
      <c r="U117" s="23"/>
      <c r="V117" s="23"/>
      <c r="AC117" s="1"/>
      <c r="AD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3"/>
      <c r="R118" s="23"/>
      <c r="S118" s="23"/>
      <c r="T118" s="1"/>
      <c r="U118" s="23"/>
      <c r="V118" s="23"/>
      <c r="AC118" s="1"/>
      <c r="AD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3"/>
      <c r="R119" s="23"/>
      <c r="S119" s="23"/>
      <c r="T119" s="1"/>
      <c r="U119" s="23"/>
      <c r="V119" s="23"/>
      <c r="AC119" s="1"/>
      <c r="AD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3"/>
      <c r="R120" s="23"/>
      <c r="S120" s="23"/>
      <c r="T120" s="1"/>
      <c r="U120" s="23"/>
      <c r="V120" s="23"/>
      <c r="AC120" s="1"/>
      <c r="AD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3"/>
      <c r="R121" s="23"/>
      <c r="S121" s="23"/>
      <c r="T121" s="1"/>
      <c r="U121" s="23"/>
      <c r="V121" s="23"/>
      <c r="AC121" s="1"/>
      <c r="AD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3"/>
      <c r="R122" s="23"/>
      <c r="S122" s="23"/>
      <c r="T122" s="1"/>
      <c r="U122" s="23"/>
      <c r="V122" s="23"/>
      <c r="AC122" s="1"/>
      <c r="AD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3"/>
      <c r="R123" s="23"/>
      <c r="S123" s="23"/>
      <c r="T123" s="1"/>
      <c r="U123" s="23"/>
      <c r="V123" s="23"/>
      <c r="AC123" s="1"/>
      <c r="AD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3"/>
      <c r="R124" s="23"/>
      <c r="S124" s="23"/>
      <c r="T124" s="1"/>
      <c r="U124" s="23"/>
      <c r="V124" s="23"/>
      <c r="AC124" s="1"/>
      <c r="AD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3"/>
      <c r="R125" s="23"/>
      <c r="S125" s="23"/>
      <c r="T125" s="1"/>
      <c r="U125" s="23"/>
      <c r="V125" s="23"/>
      <c r="AC125" s="1"/>
      <c r="AD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3"/>
      <c r="R126" s="23"/>
      <c r="S126" s="23"/>
      <c r="T126" s="1"/>
      <c r="U126" s="23"/>
      <c r="V126" s="23"/>
      <c r="AC126" s="1"/>
      <c r="AD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3"/>
      <c r="R127" s="23"/>
      <c r="S127" s="23"/>
      <c r="T127" s="1"/>
      <c r="U127" s="23"/>
      <c r="V127" s="23"/>
      <c r="AC127" s="1"/>
      <c r="AD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3"/>
      <c r="R128" s="23"/>
      <c r="S128" s="23"/>
      <c r="T128" s="1"/>
      <c r="U128" s="23"/>
      <c r="V128" s="23"/>
      <c r="AC128" s="1"/>
      <c r="AD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3"/>
      <c r="R129" s="23"/>
      <c r="S129" s="23"/>
      <c r="T129" s="1"/>
      <c r="U129" s="23"/>
      <c r="V129" s="23"/>
      <c r="AC129" s="1"/>
      <c r="AD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3"/>
      <c r="R130" s="23"/>
      <c r="S130" s="23"/>
      <c r="T130" s="1"/>
      <c r="U130" s="23"/>
      <c r="V130" s="23"/>
      <c r="AC130" s="1"/>
      <c r="AD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3"/>
      <c r="R131" s="23"/>
      <c r="S131" s="23"/>
      <c r="T131" s="1"/>
      <c r="U131" s="23"/>
      <c r="V131" s="23"/>
      <c r="AC131" s="1"/>
      <c r="AD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3"/>
      <c r="R132" s="23"/>
      <c r="S132" s="23"/>
      <c r="T132" s="1"/>
      <c r="U132" s="23"/>
      <c r="V132" s="23"/>
      <c r="AC132" s="1"/>
      <c r="AD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3"/>
      <c r="R133" s="23"/>
      <c r="S133" s="23"/>
      <c r="T133" s="1"/>
      <c r="U133" s="23"/>
      <c r="V133" s="23"/>
      <c r="AC133" s="1"/>
      <c r="AD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3"/>
      <c r="R134" s="23"/>
      <c r="S134" s="23"/>
      <c r="T134" s="1"/>
      <c r="U134" s="23"/>
      <c r="V134" s="23"/>
      <c r="AC134" s="1"/>
      <c r="AD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3"/>
      <c r="R135" s="23"/>
      <c r="S135" s="23"/>
      <c r="T135" s="1"/>
      <c r="U135" s="23"/>
      <c r="V135" s="23"/>
      <c r="AC135" s="1"/>
      <c r="AD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3"/>
      <c r="R136" s="23"/>
      <c r="S136" s="23"/>
      <c r="T136" s="1"/>
      <c r="U136" s="23"/>
      <c r="V136" s="23"/>
      <c r="AC136" s="1"/>
      <c r="AD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3"/>
      <c r="R137" s="23"/>
      <c r="S137" s="23"/>
      <c r="T137" s="1"/>
      <c r="U137" s="23"/>
      <c r="V137" s="23"/>
      <c r="AC137" s="1"/>
      <c r="AD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3"/>
      <c r="R138" s="23"/>
      <c r="S138" s="23"/>
      <c r="T138" s="1"/>
      <c r="U138" s="23"/>
      <c r="V138" s="23"/>
      <c r="AC138" s="1"/>
      <c r="AD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3"/>
      <c r="R139" s="23"/>
      <c r="S139" s="23"/>
      <c r="T139" s="1"/>
      <c r="U139" s="23"/>
      <c r="V139" s="23"/>
      <c r="AC139" s="1"/>
      <c r="AD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3"/>
      <c r="R140" s="23"/>
      <c r="S140" s="23"/>
      <c r="T140" s="1"/>
      <c r="U140" s="23"/>
      <c r="V140" s="23"/>
      <c r="AC140" s="1"/>
      <c r="AD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3"/>
      <c r="R141" s="23"/>
      <c r="S141" s="23"/>
      <c r="T141" s="1"/>
      <c r="U141" s="23"/>
      <c r="V141" s="23"/>
      <c r="AC141" s="1"/>
      <c r="AD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3"/>
      <c r="R142" s="23"/>
      <c r="S142" s="23"/>
      <c r="T142" s="1"/>
      <c r="U142" s="23"/>
      <c r="V142" s="23"/>
      <c r="AC142" s="1"/>
      <c r="AD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3"/>
      <c r="R143" s="23"/>
      <c r="S143" s="23"/>
      <c r="T143" s="1"/>
      <c r="U143" s="23"/>
      <c r="V143" s="23"/>
      <c r="AC143" s="1"/>
      <c r="AD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3"/>
      <c r="R144" s="23"/>
      <c r="S144" s="23"/>
      <c r="T144" s="1"/>
      <c r="U144" s="23"/>
      <c r="V144" s="23"/>
      <c r="AC144" s="1"/>
      <c r="AD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3"/>
      <c r="R145" s="23"/>
      <c r="S145" s="23"/>
      <c r="T145" s="1"/>
      <c r="U145" s="23"/>
      <c r="V145" s="23"/>
      <c r="AC145" s="1"/>
      <c r="AD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3"/>
      <c r="R146" s="23"/>
      <c r="S146" s="23"/>
      <c r="T146" s="1"/>
      <c r="U146" s="23"/>
      <c r="V146" s="23"/>
      <c r="AC146" s="1"/>
      <c r="AD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3"/>
      <c r="R147" s="23"/>
      <c r="S147" s="23"/>
      <c r="T147" s="1"/>
      <c r="U147" s="23"/>
      <c r="V147" s="23"/>
      <c r="AC147" s="1"/>
      <c r="AD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3"/>
      <c r="R148" s="23"/>
      <c r="S148" s="23"/>
      <c r="T148" s="1"/>
      <c r="U148" s="23"/>
      <c r="V148" s="23"/>
      <c r="AC148" s="1"/>
      <c r="AD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3"/>
      <c r="R149" s="23"/>
      <c r="S149" s="23"/>
      <c r="T149" s="1"/>
      <c r="U149" s="23"/>
      <c r="V149" s="23"/>
      <c r="AC149" s="1"/>
      <c r="AD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3"/>
      <c r="R150" s="23"/>
      <c r="S150" s="23"/>
      <c r="T150" s="1"/>
      <c r="U150" s="23"/>
      <c r="V150" s="23"/>
      <c r="AC150" s="1"/>
      <c r="AD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3"/>
      <c r="R151" s="23"/>
      <c r="S151" s="23"/>
      <c r="T151" s="1"/>
      <c r="U151" s="23"/>
      <c r="V151" s="23"/>
      <c r="AC151" s="1"/>
      <c r="AD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3"/>
      <c r="R152" s="23"/>
      <c r="S152" s="23"/>
      <c r="T152" s="1"/>
      <c r="U152" s="23"/>
      <c r="V152" s="23"/>
      <c r="AC152" s="1"/>
      <c r="AD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3"/>
      <c r="R153" s="23"/>
      <c r="S153" s="23"/>
      <c r="T153" s="1"/>
      <c r="U153" s="23"/>
      <c r="V153" s="23"/>
      <c r="AC153" s="1"/>
      <c r="AD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3"/>
      <c r="R154" s="23"/>
      <c r="S154" s="23"/>
      <c r="T154" s="1"/>
      <c r="U154" s="23"/>
      <c r="V154" s="23"/>
      <c r="AC154" s="1"/>
      <c r="AD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3"/>
      <c r="R155" s="23"/>
      <c r="S155" s="23"/>
      <c r="T155" s="1"/>
      <c r="U155" s="23"/>
      <c r="V155" s="23"/>
      <c r="AC155" s="1"/>
      <c r="AD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3"/>
      <c r="R156" s="23"/>
      <c r="S156" s="23"/>
      <c r="T156" s="1"/>
      <c r="U156" s="23"/>
      <c r="V156" s="23"/>
      <c r="AC156" s="1"/>
      <c r="AD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3"/>
      <c r="R157" s="23"/>
      <c r="S157" s="23"/>
      <c r="T157" s="1"/>
      <c r="U157" s="23"/>
      <c r="V157" s="23"/>
      <c r="AC157" s="1"/>
      <c r="AD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3"/>
      <c r="R158" s="23"/>
      <c r="S158" s="23"/>
      <c r="T158" s="1"/>
      <c r="U158" s="23"/>
      <c r="V158" s="23"/>
      <c r="AC158" s="1"/>
      <c r="AD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3"/>
      <c r="R159" s="23"/>
      <c r="S159" s="23"/>
      <c r="T159" s="1"/>
      <c r="U159" s="23"/>
      <c r="V159" s="23"/>
      <c r="AC159" s="1"/>
      <c r="AD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3"/>
      <c r="R160" s="23"/>
      <c r="S160" s="23"/>
      <c r="T160" s="1"/>
      <c r="U160" s="23"/>
      <c r="V160" s="23"/>
      <c r="AC160" s="1"/>
      <c r="AD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3"/>
      <c r="R161" s="23"/>
      <c r="S161" s="23"/>
      <c r="T161" s="1"/>
      <c r="U161" s="23"/>
      <c r="V161" s="23"/>
      <c r="AC161" s="1"/>
      <c r="AD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3"/>
      <c r="R162" s="23"/>
      <c r="S162" s="23"/>
      <c r="T162" s="1"/>
      <c r="U162" s="23"/>
      <c r="V162" s="23"/>
      <c r="AC162" s="1"/>
      <c r="AD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3"/>
      <c r="R163" s="23"/>
      <c r="S163" s="23"/>
      <c r="T163" s="1"/>
      <c r="U163" s="23"/>
      <c r="V163" s="23"/>
      <c r="AC163" s="1"/>
      <c r="AD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3"/>
      <c r="R164" s="23"/>
      <c r="S164" s="23"/>
      <c r="T164" s="1"/>
      <c r="U164" s="23"/>
      <c r="V164" s="23"/>
      <c r="AC164" s="1"/>
      <c r="AD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3"/>
      <c r="R165" s="23"/>
      <c r="S165" s="23"/>
      <c r="T165" s="1"/>
      <c r="U165" s="23"/>
      <c r="V165" s="23"/>
      <c r="AC165" s="1"/>
      <c r="AD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3"/>
      <c r="R166" s="23"/>
      <c r="S166" s="23"/>
      <c r="T166" s="1"/>
      <c r="U166" s="23"/>
      <c r="V166" s="23"/>
      <c r="AC166" s="1"/>
      <c r="AD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3"/>
      <c r="R167" s="23"/>
      <c r="S167" s="23"/>
      <c r="T167" s="1"/>
      <c r="U167" s="23"/>
      <c r="V167" s="23"/>
      <c r="AC167" s="1"/>
      <c r="AD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3"/>
      <c r="R168" s="23"/>
      <c r="S168" s="23"/>
      <c r="T168" s="1"/>
      <c r="U168" s="23"/>
      <c r="V168" s="23"/>
      <c r="AC168" s="1"/>
      <c r="AD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3"/>
      <c r="R169" s="23"/>
      <c r="S169" s="23"/>
      <c r="T169" s="1"/>
      <c r="U169" s="23"/>
      <c r="V169" s="23"/>
      <c r="AC169" s="1"/>
      <c r="AD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3"/>
      <c r="R170" s="23"/>
      <c r="S170" s="23"/>
      <c r="T170" s="1"/>
      <c r="U170" s="23"/>
      <c r="V170" s="23"/>
      <c r="AC170" s="1"/>
      <c r="AD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1"/>
      <c r="U171" s="23"/>
      <c r="V171" s="23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1"/>
      <c r="U172" s="23"/>
      <c r="V172" s="23"/>
      <c r="AH172" s="1"/>
      <c r="AI172" s="1"/>
      <c r="AJ172" s="1"/>
      <c r="AK172" s="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1"/>
      <c r="U173" s="23"/>
      <c r="V173" s="23"/>
      <c r="AH173" s="1"/>
      <c r="AI173" s="1"/>
      <c r="AJ173" s="1"/>
      <c r="AK173" s="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1"/>
      <c r="U174" s="23"/>
      <c r="V174" s="23"/>
      <c r="AH174" s="1"/>
      <c r="AI174" s="1"/>
      <c r="AJ174" s="1"/>
      <c r="AK174" s="1"/>
      <c r="AL174" s="23"/>
    </row>
    <row r="175" spans="1:57" ht="14.25" x14ac:dyDescent="0.2">
      <c r="L175" s="23"/>
      <c r="M175" s="23"/>
      <c r="N175" s="23"/>
      <c r="O175" s="23"/>
      <c r="P175" s="23"/>
      <c r="T175" s="1"/>
      <c r="AH175" s="1"/>
      <c r="AI175" s="1"/>
      <c r="AJ175" s="1"/>
      <c r="AK175" s="1"/>
      <c r="AL175" s="23"/>
    </row>
    <row r="176" spans="1:57" ht="14.25" x14ac:dyDescent="0.2">
      <c r="L176" s="23"/>
      <c r="M176" s="23"/>
      <c r="N176" s="23"/>
      <c r="O176" s="23"/>
      <c r="P176" s="23"/>
      <c r="T176" s="1"/>
      <c r="AH176" s="1"/>
      <c r="AI176" s="1"/>
      <c r="AJ176" s="1"/>
      <c r="AK176" s="1"/>
      <c r="AL176" s="23"/>
    </row>
    <row r="177" spans="12:38" ht="14.25" x14ac:dyDescent="0.2">
      <c r="L177" s="23"/>
      <c r="M177" s="23"/>
      <c r="N177" s="23"/>
      <c r="O177" s="23"/>
      <c r="P177" s="23"/>
      <c r="T177" s="1"/>
      <c r="AH177" s="1"/>
      <c r="AI177" s="1"/>
      <c r="AJ177" s="1"/>
      <c r="AK177" s="1"/>
      <c r="AL177" s="23"/>
    </row>
    <row r="178" spans="12:38" ht="14.25" x14ac:dyDescent="0.2">
      <c r="L178" s="23"/>
      <c r="M178" s="23"/>
      <c r="N178" s="23"/>
      <c r="O178" s="23"/>
      <c r="P178" s="23"/>
      <c r="AH178" s="23"/>
      <c r="AI178" s="23"/>
      <c r="AJ178" s="23"/>
      <c r="AK178" s="23"/>
      <c r="AL17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 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2023-10-19T09:31:51Z</dcterms:modified>
</cp:coreProperties>
</file>